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anuradha/Downloads/GC/E-learn/Design Your Own Course/"/>
    </mc:Choice>
  </mc:AlternateContent>
  <xr:revisionPtr revIDLastSave="0" documentId="13_ncr:1_{F8D0471E-08E8-3A45-834B-BAB9A8D78E91}" xr6:coauthVersionLast="45" xr6:coauthVersionMax="45" xr10:uidLastSave="{00000000-0000-0000-0000-000000000000}"/>
  <bookViews>
    <workbookView xWindow="12940" yWindow="480" windowWidth="27780" windowHeight="19660" activeTab="1" xr2:uid="{00000000-000D-0000-FFFF-FFFF00000000}"/>
  </bookViews>
  <sheets>
    <sheet name="DYOC Template" sheetId="1" r:id="rId1"/>
    <sheet name="Lists" sheetId="4" r:id="rId2"/>
  </sheets>
  <definedNames>
    <definedName name="Admission">#REF!</definedName>
    <definedName name="AINR">#REF!</definedName>
    <definedName name="AUSD">#REF!</definedName>
    <definedName name="Category">#REF!</definedName>
    <definedName name="Certification">#REF!</definedName>
    <definedName name="CINR">#REF!</definedName>
    <definedName name="Content">#REF!</definedName>
    <definedName name="CUSD">#REF!</definedName>
    <definedName name="EINR">#REF!</definedName>
    <definedName name="EUSD">#REF!</definedName>
    <definedName name="Evaluation">#REF!</definedName>
    <definedName name="INR">#REF!</definedName>
    <definedName name="Nos.">#REF!</definedName>
    <definedName name="_xlnm.Print_Area" localSheetId="0">'DYOC Template'!$A$1:$E$31</definedName>
    <definedName name="SINR">#REF!</definedName>
    <definedName name="Structure">#REF!</definedName>
    <definedName name="SUSD">#REF!</definedName>
    <definedName name="USD">#REF!</definedName>
    <definedName name="Week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1" l="1"/>
  <c r="D4" i="1"/>
  <c r="E4" i="1"/>
  <c r="C5" i="1"/>
  <c r="D5" i="1"/>
  <c r="E5" i="1"/>
  <c r="C6" i="1"/>
  <c r="D6" i="1"/>
  <c r="E6" i="1"/>
  <c r="C7" i="1"/>
  <c r="D7" i="1"/>
  <c r="E7" i="1"/>
  <c r="C8" i="1"/>
  <c r="D8" i="1"/>
  <c r="E8" i="1"/>
  <c r="C9" i="1"/>
  <c r="D9" i="1"/>
  <c r="E9" i="1"/>
  <c r="D12" i="1"/>
  <c r="E12" i="1"/>
  <c r="D13" i="1"/>
  <c r="E13" i="1"/>
  <c r="D14" i="1"/>
  <c r="E14" i="1"/>
  <c r="D15" i="1"/>
  <c r="E15" i="1"/>
  <c r="D16" i="1"/>
  <c r="E16" i="1"/>
  <c r="D19" i="1"/>
  <c r="E19" i="1"/>
  <c r="D20" i="1"/>
  <c r="E20" i="1"/>
  <c r="D21" i="1"/>
  <c r="E21" i="1"/>
  <c r="D22" i="1"/>
  <c r="E22" i="1"/>
  <c r="D23" i="1"/>
  <c r="E23" i="1"/>
  <c r="D24" i="1"/>
  <c r="E24" i="1"/>
  <c r="D25" i="1"/>
  <c r="E25" i="1"/>
  <c r="D26" i="1" l="1"/>
  <c r="E26" i="1"/>
  <c r="E10" i="1"/>
  <c r="H6" i="4" s="1"/>
  <c r="D10" i="1"/>
  <c r="K6" i="4" s="1"/>
  <c r="C10" i="1"/>
  <c r="C30" i="1" s="1"/>
  <c r="D17" i="1"/>
  <c r="E17" i="1"/>
  <c r="L2" i="4"/>
  <c r="L6" i="4" l="1"/>
  <c r="L3" i="4"/>
  <c r="G6" i="4"/>
  <c r="K2" i="4"/>
  <c r="K3" i="4"/>
  <c r="K5" i="4"/>
  <c r="L7" i="4"/>
  <c r="K7" i="4"/>
  <c r="K4" i="4"/>
  <c r="L5" i="4"/>
  <c r="L4" i="4"/>
  <c r="O3" i="4"/>
  <c r="O2" i="4"/>
  <c r="E28" i="1" s="1"/>
  <c r="E29" i="1" s="1"/>
  <c r="E30" i="1" s="1"/>
  <c r="N3" i="4" l="1"/>
  <c r="N2" i="4"/>
  <c r="D28" i="1" s="1"/>
  <c r="D29" i="1" s="1"/>
  <c r="D30" i="1" s="1"/>
</calcChain>
</file>

<file path=xl/sharedStrings.xml><?xml version="1.0" encoding="utf-8"?>
<sst xmlns="http://schemas.openxmlformats.org/spreadsheetml/2006/main" count="146" uniqueCount="95">
  <si>
    <t>Your Full Name:</t>
  </si>
  <si>
    <t>CHOOSE FROM DROP DOWN LISTS IN EACH COLUMN</t>
  </si>
  <si>
    <t>Weeks</t>
  </si>
  <si>
    <t>Cost within India (INR)</t>
  </si>
  <si>
    <t>Cost abroad (USD)</t>
  </si>
  <si>
    <t>Course Content 1</t>
  </si>
  <si>
    <t>None</t>
  </si>
  <si>
    <t>Course Content 2</t>
  </si>
  <si>
    <t>Course Content 3</t>
  </si>
  <si>
    <t>Course Content 4</t>
  </si>
  <si>
    <t>Course Content 5</t>
  </si>
  <si>
    <t>Course Content 6</t>
  </si>
  <si>
    <t>TOTAL</t>
  </si>
  <si>
    <t>COST A</t>
  </si>
  <si>
    <t>Nos.</t>
  </si>
  <si>
    <t>Element 1</t>
  </si>
  <si>
    <t>Element 2</t>
  </si>
  <si>
    <t>Element 3</t>
  </si>
  <si>
    <t>Element 4</t>
  </si>
  <si>
    <t>Element 5</t>
  </si>
  <si>
    <t>COST B</t>
  </si>
  <si>
    <t>Element 6</t>
  </si>
  <si>
    <t>Element 7</t>
  </si>
  <si>
    <t>COST C</t>
  </si>
  <si>
    <t>Option 1</t>
  </si>
  <si>
    <t>With Certificate</t>
  </si>
  <si>
    <t>COST D</t>
  </si>
  <si>
    <t>GRAND TOTAL</t>
  </si>
  <si>
    <t>MY COURSE *</t>
  </si>
  <si>
    <t>* Research work, Project work, Presentation etc. may require additional weeks - 15% of total duration. Work this out with the facilitator(s).</t>
  </si>
  <si>
    <t>Certification</t>
  </si>
  <si>
    <t>Admission</t>
  </si>
  <si>
    <t>A Crisis of Morality vs Spirituality</t>
  </si>
  <si>
    <t>Online Live Individual Session (40min)</t>
  </si>
  <si>
    <t>Assignments with Feedback</t>
  </si>
  <si>
    <t>Online Live Group Session (60-90min) (group size: 3 or above)</t>
  </si>
  <si>
    <t>Assignments with Feedback &amp; Grades</t>
  </si>
  <si>
    <t>Without Certificate</t>
  </si>
  <si>
    <t>An Introduction to the Vedas</t>
  </si>
  <si>
    <t>Onsite Live Individual Session (60min)</t>
  </si>
  <si>
    <t>Online Viva</t>
  </si>
  <si>
    <t>Celebrating Differences</t>
  </si>
  <si>
    <t>Onsite Live Group Session (180min) (group size: 3 or above)</t>
  </si>
  <si>
    <t>Online Presentation &amp; Q&amp;A</t>
  </si>
  <si>
    <t>Empowering Relationships</t>
  </si>
  <si>
    <t>Onsite Practicum (design one with Facilitator’s inputs)</t>
  </si>
  <si>
    <t>Project Work &amp; Report</t>
  </si>
  <si>
    <t>Freedom from Anxiety</t>
  </si>
  <si>
    <t>How to Understand Oneself &amp; Others</t>
  </si>
  <si>
    <t>How to Use One’s Mind</t>
  </si>
  <si>
    <t>Inculcating Freedom &amp; Space in Relationships</t>
  </si>
  <si>
    <t>Indian Psychology</t>
  </si>
  <si>
    <t>Integral Education</t>
  </si>
  <si>
    <t>Introduction to the Bhagawad Gita</t>
  </si>
  <si>
    <t>Isha Upanishad</t>
  </si>
  <si>
    <t>New Creation of the Self</t>
  </si>
  <si>
    <t>Nurturing Dignity &amp; Self-esteem</t>
  </si>
  <si>
    <t>Our Many Selves: Planes &amp; Parts of the Being</t>
  </si>
  <si>
    <t>Power of Imagination</t>
  </si>
  <si>
    <t>Power of Will</t>
  </si>
  <si>
    <t>Quest for Immortality</t>
  </si>
  <si>
    <t>Sri Aurobindo's Vision of Psychology</t>
  </si>
  <si>
    <t>The Integral Approach to Education</t>
  </si>
  <si>
    <t>The Psychology of Human Development</t>
  </si>
  <si>
    <t>The Psychology of Individual Development</t>
  </si>
  <si>
    <t>The Psychology of Social Development</t>
  </si>
  <si>
    <t>The Secret of the Veda</t>
  </si>
  <si>
    <t>The Structure, Content &amp; Vision of the Upanishads</t>
  </si>
  <si>
    <t>The Study of the Bhagawad Gita</t>
  </si>
  <si>
    <t>The Upanishads</t>
  </si>
  <si>
    <t>The Vedic Myths of Creation</t>
  </si>
  <si>
    <t>Towards the Light Within</t>
  </si>
  <si>
    <t>INR</t>
  </si>
  <si>
    <t>USD</t>
  </si>
  <si>
    <t>Sructure</t>
  </si>
  <si>
    <t>SINR</t>
  </si>
  <si>
    <t>SUSD</t>
  </si>
  <si>
    <t>Evaluation</t>
  </si>
  <si>
    <t>EINR</t>
  </si>
  <si>
    <t>EUSD</t>
  </si>
  <si>
    <t>CINR</t>
  </si>
  <si>
    <t>CUSD</t>
  </si>
  <si>
    <t>AINR</t>
  </si>
  <si>
    <t>AUSD</t>
  </si>
  <si>
    <t>Content</t>
  </si>
  <si>
    <t>Category</t>
  </si>
  <si>
    <t>Structure</t>
  </si>
  <si>
    <t>2</t>
  </si>
  <si>
    <r>
      <t xml:space="preserve">Choose from drop down </t>
    </r>
    <r>
      <rPr>
        <b/>
        <sz val="14"/>
        <color rgb="FF9900FF"/>
        <rFont val="EB Garamond"/>
      </rPr>
      <t>Content options</t>
    </r>
    <r>
      <rPr>
        <b/>
        <sz val="14"/>
        <color theme="1"/>
        <rFont val="EB Garamond"/>
      </rPr>
      <t xml:space="preserve"> below</t>
    </r>
  </si>
  <si>
    <r>
      <t xml:space="preserve">Choose from drop down </t>
    </r>
    <r>
      <rPr>
        <b/>
        <sz val="14"/>
        <color rgb="FF9900FF"/>
        <rFont val="EB Garamond"/>
      </rPr>
      <t>Structure options</t>
    </r>
    <r>
      <rPr>
        <b/>
        <sz val="14"/>
        <color theme="1"/>
        <rFont val="EB Garamond"/>
      </rPr>
      <t xml:space="preserve"> below</t>
    </r>
  </si>
  <si>
    <r>
      <t xml:space="preserve">Choose from drop down </t>
    </r>
    <r>
      <rPr>
        <b/>
        <sz val="14"/>
        <color rgb="FF9900FF"/>
        <rFont val="EB Garamond"/>
      </rPr>
      <t>Evaluation options</t>
    </r>
    <r>
      <rPr>
        <b/>
        <sz val="14"/>
        <color theme="1"/>
        <rFont val="EB Garamond"/>
      </rPr>
      <t xml:space="preserve"> below</t>
    </r>
  </si>
  <si>
    <r>
      <t xml:space="preserve">Choose from drop down </t>
    </r>
    <r>
      <rPr>
        <b/>
        <sz val="14"/>
        <color rgb="FF9900FF"/>
        <rFont val="EB Garamond"/>
      </rPr>
      <t>Certificate options</t>
    </r>
    <r>
      <rPr>
        <b/>
        <sz val="14"/>
        <color theme="1"/>
        <rFont val="EB Garamond"/>
      </rPr>
      <t xml:space="preserve"> below</t>
    </r>
  </si>
  <si>
    <t>Research &amp; Monograph</t>
  </si>
  <si>
    <t>An Introduction to the Integral Yoga Philosophy</t>
  </si>
  <si>
    <t>Introduction to Sri Aurobindo’s Philosophy, The Mother &amp; Integral Philosophy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</si>
</sst>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font>
    <font>
      <b/>
      <sz val="14"/>
      <color rgb="FF9900FF"/>
      <name val="EB Garamond"/>
    </font>
    <font>
      <b/>
      <sz val="10"/>
      <color rgb="FFB4A7D6"/>
      <name val="Arial"/>
      <family val="2"/>
    </font>
    <font>
      <b/>
      <sz val="10"/>
      <color rgb="FF93C47D"/>
      <name val="Arial"/>
      <family val="2"/>
    </font>
    <font>
      <b/>
      <sz val="10"/>
      <color rgb="FF6D9EEB"/>
      <name val="Arial"/>
      <family val="2"/>
    </font>
    <font>
      <b/>
      <sz val="10"/>
      <color rgb="FFE06666"/>
      <name val="Arial"/>
      <family val="2"/>
    </font>
    <font>
      <sz val="10"/>
      <color rgb="FFB4A7D6"/>
      <name val="Arial"/>
      <family val="2"/>
    </font>
    <font>
      <sz val="10"/>
      <color rgb="FF93C47D"/>
      <name val="Arial"/>
      <family val="2"/>
    </font>
    <font>
      <sz val="10"/>
      <color rgb="FF6D9EEB"/>
      <name val="Arial"/>
      <family val="2"/>
    </font>
    <font>
      <sz val="10"/>
      <color rgb="FFE06666"/>
      <name val="Arial"/>
      <family val="2"/>
    </font>
    <font>
      <b/>
      <sz val="10"/>
      <color rgb="FF000000"/>
      <name val="Arial"/>
      <family val="2"/>
    </font>
    <font>
      <b/>
      <sz val="10"/>
      <color rgb="FFB4A7D6"/>
      <name val="Arial"/>
      <family val="2"/>
    </font>
    <font>
      <sz val="10"/>
      <color rgb="FFB4A7D6"/>
      <name val="Arial"/>
      <family val="2"/>
    </font>
    <font>
      <sz val="14"/>
      <color rgb="FF000000"/>
      <name val="Arial"/>
      <family val="2"/>
    </font>
    <font>
      <b/>
      <sz val="14"/>
      <color rgb="FF274E13"/>
      <name val="EB Garamond"/>
    </font>
    <font>
      <b/>
      <sz val="14"/>
      <color theme="1"/>
      <name val="EB Garamond"/>
    </font>
    <font>
      <b/>
      <sz val="14"/>
      <color rgb="FF000000"/>
      <name val="EB Garamond"/>
    </font>
    <font>
      <sz val="14"/>
      <color theme="1"/>
      <name val="EB Garamond"/>
    </font>
    <font>
      <sz val="14"/>
      <color rgb="FF000000"/>
      <name val="EB Garamond"/>
    </font>
    <font>
      <sz val="14"/>
      <color rgb="FF9900FF"/>
      <name val="EB Garamond"/>
    </font>
    <font>
      <sz val="10"/>
      <color rgb="FF6D9EEB"/>
      <name val="Arial"/>
      <family val="2"/>
    </font>
  </fonts>
  <fills count="6">
    <fill>
      <patternFill patternType="none"/>
    </fill>
    <fill>
      <patternFill patternType="gray125"/>
    </fill>
    <fill>
      <patternFill patternType="solid">
        <fgColor rgb="FFFFF2CC"/>
        <bgColor rgb="FFFFF2CC"/>
      </patternFill>
    </fill>
    <fill>
      <patternFill patternType="solid">
        <fgColor theme="0"/>
        <bgColor theme="0"/>
      </patternFill>
    </fill>
    <fill>
      <patternFill patternType="solid">
        <fgColor rgb="FFFFD966"/>
        <bgColor rgb="FFFFD966"/>
      </patternFill>
    </fill>
    <fill>
      <patternFill patternType="solid">
        <fgColor theme="0" tint="-0.14999847407452621"/>
        <bgColor theme="0" tint="-0.14999847407452621"/>
      </patternFill>
    </fill>
  </fills>
  <borders count="11">
    <border>
      <left/>
      <right/>
      <top/>
      <bottom/>
      <diagonal/>
    </border>
    <border>
      <left style="thin">
        <color rgb="FF38761D"/>
      </left>
      <right/>
      <top style="thin">
        <color rgb="FF38761D"/>
      </top>
      <bottom style="thin">
        <color rgb="FF38761D"/>
      </bottom>
      <diagonal/>
    </border>
    <border>
      <left/>
      <right/>
      <top style="thin">
        <color rgb="FF38761D"/>
      </top>
      <bottom style="thin">
        <color rgb="FF38761D"/>
      </bottom>
      <diagonal/>
    </border>
    <border>
      <left/>
      <right style="thin">
        <color rgb="FF38761D"/>
      </right>
      <top style="thin">
        <color rgb="FF38761D"/>
      </top>
      <bottom style="thin">
        <color rgb="FF38761D"/>
      </bottom>
      <diagonal/>
    </border>
    <border>
      <left style="thin">
        <color rgb="FF38761D"/>
      </left>
      <right style="thin">
        <color rgb="FF38761D"/>
      </right>
      <top style="thin">
        <color rgb="FF38761D"/>
      </top>
      <bottom style="thin">
        <color rgb="FF38761D"/>
      </bottom>
      <diagonal/>
    </border>
    <border>
      <left style="thin">
        <color rgb="FF38761D"/>
      </left>
      <right style="thin">
        <color rgb="FF38761D"/>
      </right>
      <top style="thin">
        <color rgb="FF38761D"/>
      </top>
      <bottom/>
      <diagonal/>
    </border>
    <border>
      <left style="thin">
        <color rgb="FF6AA84F"/>
      </left>
      <right/>
      <top style="thin">
        <color rgb="FF6AA84F"/>
      </top>
      <bottom style="thin">
        <color rgb="FF6AA84F"/>
      </bottom>
      <diagonal/>
    </border>
    <border>
      <left/>
      <right/>
      <top style="thin">
        <color rgb="FF6AA84F"/>
      </top>
      <bottom style="thin">
        <color rgb="FF6AA84F"/>
      </bottom>
      <diagonal/>
    </border>
    <border>
      <left/>
      <right style="thin">
        <color rgb="FF6AA84F"/>
      </right>
      <top style="thin">
        <color rgb="FF6AA84F"/>
      </top>
      <bottom style="thin">
        <color rgb="FF6AA84F"/>
      </bottom>
      <diagonal/>
    </border>
    <border>
      <left/>
      <right/>
      <top style="thin">
        <color theme="1"/>
      </top>
      <bottom/>
      <diagonal/>
    </border>
    <border>
      <left/>
      <right/>
      <top/>
      <bottom style="thin">
        <color rgb="FF38761D"/>
      </bottom>
      <diagonal/>
    </border>
  </borders>
  <cellStyleXfs count="1">
    <xf numFmtId="0" fontId="0" fillId="0" borderId="0"/>
  </cellStyleXfs>
  <cellXfs count="52">
    <xf numFmtId="0" fontId="0" fillId="0" borderId="0" xfId="0" applyFont="1" applyAlignment="1"/>
    <xf numFmtId="0" fontId="1" fillId="4" borderId="5" xfId="0" applyFont="1" applyFill="1" applyBorder="1" applyAlignment="1"/>
    <xf numFmtId="0" fontId="1" fillId="4" borderId="5" xfId="0" applyFont="1" applyFill="1" applyBorder="1" applyAlignment="1">
      <alignment horizontal="right"/>
    </xf>
    <xf numFmtId="0" fontId="2" fillId="0" borderId="0" xfId="0" applyFont="1" applyAlignment="1">
      <alignment horizontal="right"/>
    </xf>
    <xf numFmtId="0" fontId="3" fillId="0" borderId="0" xfId="0" applyFont="1" applyAlignment="1"/>
    <xf numFmtId="0" fontId="3" fillId="0" borderId="0" xfId="0" applyFont="1" applyAlignment="1">
      <alignment horizontal="right"/>
    </xf>
    <xf numFmtId="0" fontId="4" fillId="0" borderId="0" xfId="0" applyFont="1" applyAlignment="1"/>
    <xf numFmtId="0" fontId="4" fillId="0" borderId="0" xfId="0" applyFont="1" applyAlignment="1">
      <alignment horizontal="right"/>
    </xf>
    <xf numFmtId="0" fontId="5" fillId="0" borderId="0" xfId="0" applyFont="1" applyAlignment="1"/>
    <xf numFmtId="0" fontId="5" fillId="0" borderId="0" xfId="0" applyFont="1" applyAlignment="1">
      <alignment horizontal="right"/>
    </xf>
    <xf numFmtId="0" fontId="6" fillId="0" borderId="0" xfId="0" applyFont="1" applyAlignment="1">
      <alignment horizontal="right"/>
    </xf>
    <xf numFmtId="0" fontId="7" fillId="0" borderId="0" xfId="0" applyFont="1" applyAlignment="1"/>
    <xf numFmtId="0" fontId="7" fillId="0" borderId="0" xfId="0" applyFont="1" applyAlignment="1">
      <alignment horizontal="right"/>
    </xf>
    <xf numFmtId="0" fontId="8" fillId="0" borderId="0" xfId="0" applyFont="1" applyAlignment="1">
      <alignment horizontal="left"/>
    </xf>
    <xf numFmtId="0" fontId="8" fillId="0" borderId="0" xfId="0" applyFont="1" applyAlignment="1">
      <alignment horizontal="right"/>
    </xf>
    <xf numFmtId="0" fontId="9" fillId="0" borderId="0" xfId="0" applyFont="1" applyAlignment="1">
      <alignment horizontal="left"/>
    </xf>
    <xf numFmtId="0" fontId="9" fillId="0" borderId="0" xfId="0" applyFont="1" applyAlignment="1">
      <alignment horizontal="right"/>
    </xf>
    <xf numFmtId="0" fontId="6" fillId="0" borderId="0" xfId="0" applyFont="1" applyAlignment="1"/>
    <xf numFmtId="0" fontId="8" fillId="0" borderId="0" xfId="0" applyFont="1" applyAlignment="1"/>
    <xf numFmtId="0" fontId="0" fillId="0" borderId="0" xfId="0" applyFont="1" applyAlignment="1"/>
    <xf numFmtId="0" fontId="10" fillId="0" borderId="0" xfId="0" applyFont="1" applyAlignment="1"/>
    <xf numFmtId="0" fontId="12" fillId="0" borderId="0" xfId="0" applyFont="1" applyAlignment="1"/>
    <xf numFmtId="0" fontId="11" fillId="0" borderId="9" xfId="0" applyFont="1" applyBorder="1" applyAlignment="1"/>
    <xf numFmtId="0" fontId="12" fillId="5" borderId="0" xfId="0" applyFont="1" applyFill="1" applyAlignment="1"/>
    <xf numFmtId="0" fontId="11" fillId="0" borderId="9" xfId="0" applyFont="1" applyBorder="1" applyAlignment="1">
      <alignment horizontal="right"/>
    </xf>
    <xf numFmtId="0" fontId="12" fillId="0" borderId="0" xfId="0" applyFont="1" applyAlignment="1">
      <alignment horizontal="right"/>
    </xf>
    <xf numFmtId="0" fontId="12" fillId="5" borderId="0" xfId="0" applyFont="1" applyFill="1" applyAlignment="1">
      <alignment horizontal="right"/>
    </xf>
    <xf numFmtId="0" fontId="12" fillId="5" borderId="0" xfId="0" applyFont="1" applyFill="1" applyBorder="1" applyAlignment="1"/>
    <xf numFmtId="0" fontId="12" fillId="5" borderId="0" xfId="0" applyFont="1" applyFill="1" applyBorder="1" applyAlignment="1">
      <alignment horizontal="right"/>
    </xf>
    <xf numFmtId="0" fontId="13" fillId="0" borderId="0" xfId="0" applyFont="1" applyAlignment="1"/>
    <xf numFmtId="0" fontId="15" fillId="2" borderId="4" xfId="0" applyFont="1" applyFill="1" applyBorder="1" applyAlignment="1"/>
    <xf numFmtId="0" fontId="15" fillId="0" borderId="4" xfId="0" applyFont="1" applyBorder="1" applyAlignment="1"/>
    <xf numFmtId="0" fontId="16" fillId="0" borderId="4" xfId="0" applyFont="1" applyBorder="1" applyAlignment="1">
      <alignment horizontal="right"/>
    </xf>
    <xf numFmtId="0" fontId="17" fillId="2" borderId="4" xfId="0" applyFont="1" applyFill="1" applyBorder="1" applyAlignment="1"/>
    <xf numFmtId="0" fontId="17" fillId="0" borderId="4" xfId="0" applyFont="1" applyBorder="1" applyAlignment="1"/>
    <xf numFmtId="0" fontId="18" fillId="0" borderId="4" xfId="0" applyFont="1" applyBorder="1" applyAlignment="1">
      <alignment horizontal="right"/>
    </xf>
    <xf numFmtId="0" fontId="16" fillId="2" borderId="4" xfId="0" applyFont="1" applyFill="1" applyBorder="1" applyAlignment="1">
      <alignment horizontal="right"/>
    </xf>
    <xf numFmtId="0" fontId="16" fillId="3" borderId="4" xfId="0" applyFont="1" applyFill="1" applyBorder="1" applyAlignment="1">
      <alignment horizontal="right"/>
    </xf>
    <xf numFmtId="0" fontId="18" fillId="3" borderId="4" xfId="0" applyFont="1" applyFill="1" applyBorder="1" applyAlignment="1">
      <alignment horizontal="right"/>
    </xf>
    <xf numFmtId="0" fontId="17" fillId="0" borderId="4" xfId="0" applyFont="1" applyBorder="1" applyAlignment="1">
      <alignment horizontal="right"/>
    </xf>
    <xf numFmtId="0" fontId="15" fillId="0" borderId="4" xfId="0" applyFont="1" applyBorder="1" applyAlignment="1">
      <alignment horizontal="right"/>
    </xf>
    <xf numFmtId="0" fontId="15" fillId="2" borderId="4" xfId="0" applyFont="1" applyFill="1" applyBorder="1" applyAlignment="1">
      <alignment horizontal="right"/>
    </xf>
    <xf numFmtId="0" fontId="20" fillId="0" borderId="0" xfId="0" applyFont="1" applyAlignment="1">
      <alignment horizontal="left"/>
    </xf>
    <xf numFmtId="0" fontId="13" fillId="0" borderId="0" xfId="0" applyFont="1" applyAlignment="1"/>
    <xf numFmtId="0" fontId="17" fillId="0" borderId="4" xfId="0" applyFont="1" applyBorder="1"/>
    <xf numFmtId="0" fontId="1" fillId="2" borderId="10" xfId="0" applyFont="1" applyFill="1" applyBorder="1" applyAlignment="1">
      <alignment horizontal="left"/>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19" fillId="2" borderId="6" xfId="0" applyFont="1" applyFill="1" applyBorder="1" applyAlignment="1">
      <alignment horizontal="center"/>
    </xf>
    <xf numFmtId="0" fontId="19" fillId="2" borderId="7" xfId="0" applyFont="1" applyFill="1" applyBorder="1" applyAlignment="1">
      <alignment horizontal="center"/>
    </xf>
    <xf numFmtId="0" fontId="19" fillId="2" borderId="8" xfId="0" applyFont="1" applyFill="1" applyBorder="1" applyAlignment="1">
      <alignment horizontal="center"/>
    </xf>
  </cellXfs>
  <cellStyles count="1">
    <cellStyle name="Normal" xfId="0" builtinId="0"/>
  </cellStyles>
  <dxfs count="18">
    <dxf>
      <fill>
        <patternFill patternType="solid">
          <fgColor rgb="FFD9D9D9"/>
          <bgColor rgb="FFD9D9D9"/>
        </patternFill>
      </fill>
    </dxf>
    <dxf>
      <font>
        <b val="0"/>
        <i val="0"/>
        <strike val="0"/>
        <condense val="0"/>
        <extend val="0"/>
        <outline val="0"/>
        <shadow val="0"/>
        <u val="none"/>
        <vertAlign val="baseline"/>
        <sz val="10"/>
        <color rgb="FFB4A7D6"/>
        <name val="Arial"/>
        <family val="2"/>
        <scheme val="none"/>
      </font>
      <fill>
        <patternFill patternType="solid">
          <fgColor theme="0" tint="-0.14999847407452621"/>
          <bgColor theme="0" tint="-0.14999847407452621"/>
        </patternFill>
      </fill>
      <alignment horizontal="general" vertical="bottom" textRotation="0" wrapText="0"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0"/>
        <color rgb="FFB4A7D6"/>
        <name val="Arial"/>
        <family val="2"/>
        <scheme val="none"/>
      </font>
      <fill>
        <patternFill patternType="solid">
          <fgColor theme="0" tint="-0.14999847407452621"/>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B4A7D6"/>
        <name val="Arial"/>
        <family val="2"/>
        <scheme val="none"/>
      </font>
      <fill>
        <patternFill patternType="solid">
          <fgColor theme="0" tint="-0.14999847407452621"/>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0"/>
        <color rgb="FFB4A7D6"/>
        <name val="Arial"/>
        <family val="2"/>
        <scheme val="none"/>
      </font>
      <fill>
        <patternFill patternType="solid">
          <fgColor theme="0" tint="-0.14999847407452621"/>
          <bgColor theme="0" tint="-0.14999847407452621"/>
        </patternFill>
      </fill>
      <alignment horizontal="general" vertical="bottom" textRotation="0" wrapText="0"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0"/>
        <color rgb="FFB4A7D6"/>
        <name val="Arial"/>
        <family val="2"/>
        <scheme val="none"/>
      </font>
      <fill>
        <patternFill patternType="solid">
          <fgColor theme="0" tint="-0.14999847407452621"/>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B4A7D6"/>
        <name val="Arial"/>
        <family val="2"/>
        <scheme val="none"/>
      </font>
      <fill>
        <patternFill patternType="solid">
          <fgColor theme="0" tint="-0.14999847407452621"/>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93C47D"/>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93C47D"/>
        <name val="Arial"/>
        <scheme val="none"/>
      </font>
      <alignment horizontal="general" vertical="bottom" textRotation="0" wrapText="0" indent="0" justifyLastLine="0" shrinkToFit="0" readingOrder="0"/>
    </dxf>
    <dxf>
      <font>
        <b/>
        <i val="0"/>
        <strike val="0"/>
        <condense val="0"/>
        <extend val="0"/>
        <outline val="0"/>
        <shadow val="0"/>
        <u val="none"/>
        <vertAlign val="baseline"/>
        <sz val="10"/>
        <color rgb="FF93C47D"/>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B4A7D6"/>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B4A7D6"/>
        <name val="Arial"/>
        <scheme val="none"/>
      </font>
      <alignment horizontal="general" vertical="bottom" textRotation="0" wrapText="0" indent="0" justifyLastLine="0" shrinkToFit="0" readingOrder="0"/>
    </dxf>
    <dxf>
      <font>
        <b/>
        <i val="0"/>
        <strike val="0"/>
        <condense val="0"/>
        <extend val="0"/>
        <outline val="0"/>
        <shadow val="0"/>
        <u val="none"/>
        <vertAlign val="baseline"/>
        <sz val="10"/>
        <color rgb="FFB4A7D6"/>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rgb="FFB4A7D6"/>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B4A7D6"/>
        <name val="Arial"/>
        <scheme val="none"/>
      </font>
      <alignment horizontal="general" vertical="bottom" textRotation="0" wrapText="0" indent="0" justifyLastLine="0" shrinkToFit="0" readingOrder="0"/>
    </dxf>
    <dxf>
      <font>
        <b/>
        <i val="0"/>
        <strike val="0"/>
        <condense val="0"/>
        <extend val="0"/>
        <outline val="0"/>
        <shadow val="0"/>
        <u val="none"/>
        <vertAlign val="baseline"/>
        <sz val="10"/>
        <color rgb="FFB4A7D6"/>
        <name val="Arial"/>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7618D4-E9A8-7742-84EE-502A34773FA1}" name="INRTable12" displayName="INRTable12" ref="D1:D34" totalsRowShown="0" headerRowDxfId="17" dataDxfId="16">
  <autoFilter ref="D1:D34" xr:uid="{7E931AF3-1F52-4042-86E3-0D974C6C0974}"/>
  <tableColumns count="1">
    <tableColumn id="1" xr3:uid="{27B41CF1-FB5A-6A46-8452-A2CA58F4DCD7}" name="INR" dataDxfId="1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CC8B7E2-1EF0-9042-AAE3-BFBCDC44A406}" name="USDTable13" displayName="USDTable13" ref="E1:E34" totalsRowShown="0" headerRowDxfId="14" dataDxfId="13">
  <autoFilter ref="E1:E34" xr:uid="{A20D284C-D792-EC44-822C-CB75DE98E1B1}"/>
  <tableColumns count="1">
    <tableColumn id="1" xr3:uid="{CA26FEA3-49C6-7B4D-863F-3A38C46F6865}" name="USD" dataDxfId="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CE11290-92E7-F240-869E-97FB0CFB2D85}" name="StructureTable14" displayName="StructureTable14" ref="F1:F7" totalsRowShown="0" headerRowDxfId="11" dataDxfId="10">
  <autoFilter ref="F1:F7" xr:uid="{B31717CD-0478-374F-9F62-2873626DB49A}"/>
  <tableColumns count="1">
    <tableColumn id="1" xr3:uid="{26F569D0-8036-134B-AA64-40567FEC0832}" name="Sructure"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64618A9-9383-1447-A422-50D341DCA13D}" name="ContentTable15" displayName="ContentTable15" ref="B2:B34" totalsRowShown="0" headerRowDxfId="8" dataDxfId="7" tableBorderDxfId="6">
  <autoFilter ref="B2:B34" xr:uid="{97FD943D-7F8E-DA48-B6C3-B44F5F05ABB7}"/>
  <tableColumns count="1">
    <tableColumn id="1" xr3:uid="{3DD672A8-B684-954B-9EE1-C0158FCAF889}" name="A Crisis of Morality vs Spirituality" dataDxfId="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867ED9-49FB-5E4A-A834-E65E109F5775}" name="WeeksTable16" displayName="WeeksTable16" ref="C2:C34" totalsRowShown="0" headerRowDxfId="4" dataDxfId="3" tableBorderDxfId="2">
  <autoFilter ref="C2:C34" xr:uid="{524A5A82-363D-264E-B6F2-043E72C027A6}"/>
  <tableColumns count="1">
    <tableColumn id="1" xr3:uid="{74A7EE1B-92C3-1B42-A1A9-5A3DEF378637}" name="2" dataDxfId="1"/>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31"/>
  <sheetViews>
    <sheetView workbookViewId="0">
      <selection activeCell="H12" sqref="H12"/>
    </sheetView>
  </sheetViews>
  <sheetFormatPr baseColWidth="10" defaultColWidth="14.5" defaultRowHeight="18" customHeight="1"/>
  <cols>
    <col min="1" max="1" width="20" style="29" bestFit="1" customWidth="1"/>
    <col min="2" max="2" width="60.1640625" style="29" bestFit="1" customWidth="1"/>
    <col min="3" max="3" width="8.6640625" style="29" bestFit="1" customWidth="1"/>
    <col min="4" max="4" width="27.33203125" style="29" bestFit="1" customWidth="1"/>
    <col min="5" max="5" width="26" style="29" customWidth="1"/>
    <col min="6" max="16384" width="14.5" style="29"/>
  </cols>
  <sheetData>
    <row r="1" spans="1:5" ht="18" customHeight="1">
      <c r="A1" s="45" t="s">
        <v>0</v>
      </c>
      <c r="B1" s="45"/>
      <c r="C1" s="45"/>
      <c r="D1" s="45"/>
      <c r="E1" s="45"/>
    </row>
    <row r="2" spans="1:5" ht="18" customHeight="1">
      <c r="A2" s="46" t="s">
        <v>1</v>
      </c>
      <c r="B2" s="47"/>
      <c r="C2" s="47"/>
      <c r="D2" s="47"/>
      <c r="E2" s="48"/>
    </row>
    <row r="3" spans="1:5" ht="18" customHeight="1">
      <c r="A3" s="30"/>
      <c r="B3" s="31" t="s">
        <v>88</v>
      </c>
      <c r="C3" s="32" t="s">
        <v>2</v>
      </c>
      <c r="D3" s="32" t="s">
        <v>3</v>
      </c>
      <c r="E3" s="32" t="s">
        <v>4</v>
      </c>
    </row>
    <row r="4" spans="1:5" ht="18" customHeight="1">
      <c r="A4" s="33" t="s">
        <v>5</v>
      </c>
      <c r="B4" s="44" t="s">
        <v>6</v>
      </c>
      <c r="C4" s="35">
        <f>VLOOKUP(B4,Lists!B1:E34,2,FALSE)</f>
        <v>0</v>
      </c>
      <c r="D4" s="35">
        <f>VLOOKUP(B4,Lists!B2:E34,3,FALSE)</f>
        <v>0</v>
      </c>
      <c r="E4" s="35">
        <f>VLOOKUP(B4,Lists!B2:E34,4,FALSE)</f>
        <v>0</v>
      </c>
    </row>
    <row r="5" spans="1:5" ht="18" customHeight="1">
      <c r="A5" s="33" t="s">
        <v>7</v>
      </c>
      <c r="B5" s="44" t="s">
        <v>6</v>
      </c>
      <c r="C5" s="35">
        <f>VLOOKUP(B5,Lists!B1:E34,2,FALSE)</f>
        <v>0</v>
      </c>
      <c r="D5" s="35">
        <f>VLOOKUP(B5,Lists!B2:E34,3,FALSE)</f>
        <v>0</v>
      </c>
      <c r="E5" s="35">
        <f>VLOOKUP(B5,Lists!B2:E34,4,FALSE)</f>
        <v>0</v>
      </c>
    </row>
    <row r="6" spans="1:5" ht="18" customHeight="1">
      <c r="A6" s="33" t="s">
        <v>8</v>
      </c>
      <c r="B6" s="44" t="s">
        <v>6</v>
      </c>
      <c r="C6" s="35">
        <f>VLOOKUP(B6,Lists!B1:E34,2,FALSE)</f>
        <v>0</v>
      </c>
      <c r="D6" s="35">
        <f>VLOOKUP(B6,Lists!B2:E34,3,FALSE)</f>
        <v>0</v>
      </c>
      <c r="E6" s="35">
        <f>VLOOKUP(B6,Lists!B2:E34,4,FALSE)</f>
        <v>0</v>
      </c>
    </row>
    <row r="7" spans="1:5" ht="18" customHeight="1">
      <c r="A7" s="33" t="s">
        <v>9</v>
      </c>
      <c r="B7" s="44" t="s">
        <v>6</v>
      </c>
      <c r="C7" s="35">
        <f>VLOOKUP(B7,Lists!B1:E34,2,FALSE)</f>
        <v>0</v>
      </c>
      <c r="D7" s="35">
        <f>VLOOKUP(B7,Lists!B2:E34,3,FALSE)</f>
        <v>0</v>
      </c>
      <c r="E7" s="35">
        <f>VLOOKUP(B7,Lists!B2:E34,4,FALSE)</f>
        <v>0</v>
      </c>
    </row>
    <row r="8" spans="1:5" ht="18" customHeight="1">
      <c r="A8" s="33" t="s">
        <v>10</v>
      </c>
      <c r="B8" s="44" t="s">
        <v>6</v>
      </c>
      <c r="C8" s="43">
        <f>VLOOKUP(B8,Lists!B1:E34,2,FALSE)</f>
        <v>0</v>
      </c>
      <c r="D8" s="35">
        <f>VLOOKUP(B8,Lists!B2:E34,3,FALSE)</f>
        <v>0</v>
      </c>
      <c r="E8" s="35">
        <f>VLOOKUP(B8,Lists!B2:E34,4,FALSE)</f>
        <v>0</v>
      </c>
    </row>
    <row r="9" spans="1:5" ht="18" customHeight="1">
      <c r="A9" s="33" t="s">
        <v>11</v>
      </c>
      <c r="B9" s="44" t="s">
        <v>6</v>
      </c>
      <c r="C9" s="35">
        <f>VLOOKUP(B8,Lists!B1:E34,2,FALSE)</f>
        <v>0</v>
      </c>
      <c r="D9" s="35">
        <f>VLOOKUP(B9,Lists!B2:E34,3,FALSE)</f>
        <v>0</v>
      </c>
      <c r="E9" s="35">
        <f>VLOOKUP(B9,Lists!B2:E34,4,FALSE)</f>
        <v>0</v>
      </c>
    </row>
    <row r="10" spans="1:5" ht="18" customHeight="1">
      <c r="A10" s="30" t="s">
        <v>12</v>
      </c>
      <c r="B10" s="30" t="s">
        <v>13</v>
      </c>
      <c r="C10" s="36">
        <f>SUM(C4:C9)</f>
        <v>0</v>
      </c>
      <c r="D10" s="36">
        <f t="shared" ref="D10:E10" si="0">SUM(D4:D9)</f>
        <v>0</v>
      </c>
      <c r="E10" s="36">
        <f t="shared" si="0"/>
        <v>0</v>
      </c>
    </row>
    <row r="11" spans="1:5" ht="18" customHeight="1">
      <c r="A11" s="30"/>
      <c r="B11" s="31" t="s">
        <v>89</v>
      </c>
      <c r="C11" s="37" t="s">
        <v>14</v>
      </c>
      <c r="D11" s="32" t="s">
        <v>3</v>
      </c>
      <c r="E11" s="32" t="s">
        <v>4</v>
      </c>
    </row>
    <row r="12" spans="1:5" ht="18" customHeight="1">
      <c r="A12" s="33" t="s">
        <v>15</v>
      </c>
      <c r="B12" s="34" t="s">
        <v>6</v>
      </c>
      <c r="C12" s="38">
        <v>0</v>
      </c>
      <c r="D12" s="35">
        <f>VLOOKUP(B12,Lists!F2:I12,2,FALSE)*C12</f>
        <v>0</v>
      </c>
      <c r="E12" s="35">
        <f>VLOOKUP(B12,Lists!F2:I12,3,FALSE)*C12</f>
        <v>0</v>
      </c>
    </row>
    <row r="13" spans="1:5" ht="18" customHeight="1">
      <c r="A13" s="33" t="s">
        <v>16</v>
      </c>
      <c r="B13" s="34" t="s">
        <v>6</v>
      </c>
      <c r="C13" s="38">
        <v>0</v>
      </c>
      <c r="D13" s="35">
        <f>VLOOKUP(B13,Lists!F2:I12,2,FALSE)*C13</f>
        <v>0</v>
      </c>
      <c r="E13" s="35">
        <f>VLOOKUP(B13,Lists!F2:I12,3,FALSE)*C13</f>
        <v>0</v>
      </c>
    </row>
    <row r="14" spans="1:5" ht="18" customHeight="1">
      <c r="A14" s="33" t="s">
        <v>17</v>
      </c>
      <c r="B14" s="34" t="s">
        <v>6</v>
      </c>
      <c r="C14" s="38">
        <v>0</v>
      </c>
      <c r="D14" s="35">
        <f>VLOOKUP(B14,Lists!F2:I12,2,FALSE)*C14</f>
        <v>0</v>
      </c>
      <c r="E14" s="35">
        <f>VLOOKUP(B14,Lists!F2:I12,3,FALSE)*C14</f>
        <v>0</v>
      </c>
    </row>
    <row r="15" spans="1:5" ht="18" customHeight="1">
      <c r="A15" s="33" t="s">
        <v>18</v>
      </c>
      <c r="B15" s="34" t="s">
        <v>6</v>
      </c>
      <c r="C15" s="38">
        <v>0</v>
      </c>
      <c r="D15" s="35">
        <f>VLOOKUP(B15,Lists!F2:I12,2,FALSE)*C15</f>
        <v>0</v>
      </c>
      <c r="E15" s="35">
        <f>VLOOKUP(B15,Lists!F2:I12,3,FALSE)*C15</f>
        <v>0</v>
      </c>
    </row>
    <row r="16" spans="1:5" ht="18" customHeight="1">
      <c r="A16" s="33" t="s">
        <v>19</v>
      </c>
      <c r="B16" s="34" t="s">
        <v>6</v>
      </c>
      <c r="C16" s="38">
        <v>0</v>
      </c>
      <c r="D16" s="35">
        <f>VLOOKUP(B16,Lists!F2:I12,2,FALSE)*C16</f>
        <v>0</v>
      </c>
      <c r="E16" s="35">
        <f>VLOOKUP(B16,Lists!F2:I12,3,FALSE)*C16</f>
        <v>0</v>
      </c>
    </row>
    <row r="17" spans="1:5" ht="18" customHeight="1">
      <c r="A17" s="30" t="s">
        <v>12</v>
      </c>
      <c r="B17" s="30" t="s">
        <v>20</v>
      </c>
      <c r="C17" s="36"/>
      <c r="D17" s="36">
        <f t="shared" ref="D17:E17" si="1">SUM(D12:D16)</f>
        <v>0</v>
      </c>
      <c r="E17" s="36">
        <f t="shared" si="1"/>
        <v>0</v>
      </c>
    </row>
    <row r="18" spans="1:5" ht="18" customHeight="1">
      <c r="A18" s="30"/>
      <c r="B18" s="31" t="s">
        <v>90</v>
      </c>
      <c r="C18" s="32"/>
      <c r="D18" s="32" t="s">
        <v>3</v>
      </c>
      <c r="E18" s="32" t="s">
        <v>4</v>
      </c>
    </row>
    <row r="19" spans="1:5" ht="18" customHeight="1">
      <c r="A19" s="33" t="s">
        <v>15</v>
      </c>
      <c r="B19" s="34" t="s">
        <v>6</v>
      </c>
      <c r="C19" s="35"/>
      <c r="D19" s="35">
        <f>VLOOKUP(B19,Lists!J2:L8,2,FALSE)</f>
        <v>0</v>
      </c>
      <c r="E19" s="35">
        <f>VLOOKUP(B19,Lists!J2:L8,3,FALSE)</f>
        <v>0</v>
      </c>
    </row>
    <row r="20" spans="1:5" ht="18" customHeight="1">
      <c r="A20" s="33" t="s">
        <v>16</v>
      </c>
      <c r="B20" s="34" t="s">
        <v>6</v>
      </c>
      <c r="C20" s="35"/>
      <c r="D20" s="35">
        <f>VLOOKUP(B20,Lists!J2:L8,2,FALSE)</f>
        <v>0</v>
      </c>
      <c r="E20" s="35">
        <f>VLOOKUP(B20,Lists!J2:L8,3,FALSE)</f>
        <v>0</v>
      </c>
    </row>
    <row r="21" spans="1:5" ht="18" customHeight="1">
      <c r="A21" s="33" t="s">
        <v>17</v>
      </c>
      <c r="B21" s="34" t="s">
        <v>6</v>
      </c>
      <c r="C21" s="39"/>
      <c r="D21" s="35">
        <f>VLOOKUP(B21,Lists!J2:L8,2,FALSE)</f>
        <v>0</v>
      </c>
      <c r="E21" s="35">
        <f>VLOOKUP(B21,Lists!J2:L8,3,FALSE)</f>
        <v>0</v>
      </c>
    </row>
    <row r="22" spans="1:5" ht="18" customHeight="1">
      <c r="A22" s="33" t="s">
        <v>18</v>
      </c>
      <c r="B22" s="34" t="s">
        <v>6</v>
      </c>
      <c r="C22" s="35"/>
      <c r="D22" s="35">
        <f>VLOOKUP(B22,Lists!J2:L8,2,FALSE)</f>
        <v>0</v>
      </c>
      <c r="E22" s="35">
        <f>VLOOKUP(B22,Lists!J2:L8,3,FALSE)</f>
        <v>0</v>
      </c>
    </row>
    <row r="23" spans="1:5" ht="18" customHeight="1">
      <c r="A23" s="33" t="s">
        <v>19</v>
      </c>
      <c r="B23" s="34" t="s">
        <v>6</v>
      </c>
      <c r="C23" s="35"/>
      <c r="D23" s="35">
        <f>VLOOKUP(B23,Lists!J2:L8,2,FALSE)</f>
        <v>0</v>
      </c>
      <c r="E23" s="35">
        <f>VLOOKUP(B23,Lists!J2:L8,3,FALSE)</f>
        <v>0</v>
      </c>
    </row>
    <row r="24" spans="1:5" ht="18" customHeight="1">
      <c r="A24" s="33" t="s">
        <v>21</v>
      </c>
      <c r="B24" s="34" t="s">
        <v>6</v>
      </c>
      <c r="C24" s="35"/>
      <c r="D24" s="35">
        <f>VLOOKUP(B24,Lists!J2:L8,2,FALSE)</f>
        <v>0</v>
      </c>
      <c r="E24" s="35">
        <f>VLOOKUP(B24,Lists!J2:L8,3,FALSE)</f>
        <v>0</v>
      </c>
    </row>
    <row r="25" spans="1:5" ht="18" customHeight="1">
      <c r="A25" s="33" t="s">
        <v>22</v>
      </c>
      <c r="B25" s="34" t="s">
        <v>6</v>
      </c>
      <c r="C25" s="35"/>
      <c r="D25" s="35">
        <f>VLOOKUP(B25,Lists!J2:L8,2,FALSE)</f>
        <v>0</v>
      </c>
      <c r="E25" s="35">
        <f>VLOOKUP(B25,Lists!J2:L8,3,FALSE)</f>
        <v>0</v>
      </c>
    </row>
    <row r="26" spans="1:5" ht="18" customHeight="1">
      <c r="A26" s="30" t="s">
        <v>12</v>
      </c>
      <c r="B26" s="30" t="s">
        <v>23</v>
      </c>
      <c r="C26" s="36"/>
      <c r="D26" s="36">
        <f t="shared" ref="D26:E26" si="2">SUM(D19:D23)</f>
        <v>0</v>
      </c>
      <c r="E26" s="36">
        <f t="shared" si="2"/>
        <v>0</v>
      </c>
    </row>
    <row r="27" spans="1:5" ht="18" customHeight="1">
      <c r="A27" s="33"/>
      <c r="B27" s="31" t="s">
        <v>91</v>
      </c>
      <c r="C27" s="32"/>
      <c r="D27" s="40" t="s">
        <v>3</v>
      </c>
      <c r="E27" s="40" t="s">
        <v>4</v>
      </c>
    </row>
    <row r="28" spans="1:5" ht="18" customHeight="1">
      <c r="A28" s="33" t="s">
        <v>24</v>
      </c>
      <c r="B28" s="34" t="s">
        <v>25</v>
      </c>
      <c r="C28" s="32"/>
      <c r="D28" s="39">
        <f>_xlfn.IFNA(VLOOKUP(B28,Lists!M2:O2,2,),"0")</f>
        <v>0</v>
      </c>
      <c r="E28" s="39">
        <f>_xlfn.IFNA(VLOOKUP(B28,Lists!M2:O2,3,),"0")</f>
        <v>0</v>
      </c>
    </row>
    <row r="29" spans="1:5" ht="18" customHeight="1">
      <c r="A29" s="30" t="s">
        <v>12</v>
      </c>
      <c r="B29" s="30" t="s">
        <v>26</v>
      </c>
      <c r="C29" s="41"/>
      <c r="D29" s="41">
        <f t="shared" ref="D29:E29" si="3">SUM(D28)</f>
        <v>0</v>
      </c>
      <c r="E29" s="41">
        <f t="shared" si="3"/>
        <v>0</v>
      </c>
    </row>
    <row r="30" spans="1:5" ht="18" customHeight="1">
      <c r="A30" s="1" t="s">
        <v>27</v>
      </c>
      <c r="B30" s="1" t="s">
        <v>28</v>
      </c>
      <c r="C30" s="2">
        <f>C10</f>
        <v>0</v>
      </c>
      <c r="D30" s="2">
        <f>D10+D17+D26+D29</f>
        <v>0</v>
      </c>
      <c r="E30" s="2">
        <f>E10+E17+E26+E29</f>
        <v>0</v>
      </c>
    </row>
    <row r="31" spans="1:5" ht="18" customHeight="1">
      <c r="A31" s="49" t="s">
        <v>29</v>
      </c>
      <c r="B31" s="50"/>
      <c r="C31" s="50"/>
      <c r="D31" s="50"/>
      <c r="E31" s="51"/>
    </row>
  </sheetData>
  <mergeCells count="3">
    <mergeCell ref="A1:E1"/>
    <mergeCell ref="A2:E2"/>
    <mergeCell ref="A31:E31"/>
  </mergeCells>
  <conditionalFormatting sqref="C18:C25 C27:C28">
    <cfRule type="containsBlanks" dxfId="0" priority="1">
      <formula>LEN(TRIM(C18))=0</formula>
    </cfRule>
  </conditionalFormatting>
  <printOptions horizontalCentered="1" verticalCentered="1" gridLines="1"/>
  <pageMargins left="0.23622047244094491" right="0.23622047244094491" top="0.35433070866141736" bottom="0.35433070866141736" header="0" footer="0"/>
  <pageSetup paperSize="9" orientation="landscape" horizontalDpi="0" verticalDpi="0"/>
  <extLst>
    <ext xmlns:x14="http://schemas.microsoft.com/office/spreadsheetml/2009/9/main" uri="{CCE6A557-97BC-4b89-ADB6-D9C93CAAB3DF}">
      <x14:dataValidations xmlns:xm="http://schemas.microsoft.com/office/excel/2006/main" count="5">
        <x14:dataValidation type="list" allowBlank="1" showInputMessage="1" promptTitle="Design Contact Frequency" prompt="For each Course Structure element that you choose, also select how many times do you want it within the entire course period. Keep in mind the total duration of the course and choose proportionately." xr:uid="{00000000-0002-0000-0000-000000000000}">
          <x14:formula1>
            <xm:f>Lists!$I$2:$I$12</xm:f>
          </x14:formula1>
          <xm:sqref>C12:C16</xm:sqref>
        </x14:dataValidation>
        <x14:dataValidation type="list" errorStyle="warning" allowBlank="1" showInputMessage="1" showErrorMessage="1" errorTitle="Not listed" error="Choose from the drop down list" promptTitle="Design Your Own Structure" prompt="Select as many as you wish to from this list, to design your course structure. Minimum number is 0." xr:uid="{00000000-0002-0000-0000-000003000000}">
          <x14:formula1>
            <xm:f>Lists!$F$2:$F$7</xm:f>
          </x14:formula1>
          <xm:sqref>B12:B16</xm:sqref>
        </x14:dataValidation>
        <x14:dataValidation type="list" errorStyle="warning" allowBlank="1" showInputMessage="1" showErrorMessage="1" errorTitle="Not listed" error="Choose from the drop down list" promptTitle="Design Your Course Certification" prompt="Opt for Certificate or not." xr:uid="{00000000-0002-0000-0000-000004000000}">
          <x14:formula1>
            <xm:f>Lists!$M$2:$M$3</xm:f>
          </x14:formula1>
          <xm:sqref>B28</xm:sqref>
        </x14:dataValidation>
        <x14:dataValidation type="list" errorStyle="warning" allowBlank="1" showInputMessage="1" showErrorMessage="1" errorTitle="Not listed" error="Choose from the drop down list" promptTitle="Design Your Course Evaluation" prompt="Select as many as you wish to determine how be evaluated or not at all. Minimum number is 0." xr:uid="{00000000-0002-0000-0000-000002000000}">
          <x14:formula1>
            <xm:f>Lists!$J$2:$J$8</xm:f>
          </x14:formula1>
          <xm:sqref>B19:B25</xm:sqref>
        </x14:dataValidation>
        <x14:dataValidation type="list" errorStyle="warning" allowBlank="1" showInputMessage="1" showErrorMessage="1" errorTitle="Not listed" error="Choose Content from the drop down list" promptTitle="Design Your Course Content" prompt="Select as many as you wish to from this list, to create a full course for yourself. Minimum number is 1. You can also copy and paste the rows should you wish to select more than 6." xr:uid="{1FFE8206-BF71-314A-8DED-009CE3739C84}">
          <x14:formula1>
            <xm:f>Lists!$B$2:$B$34</xm:f>
          </x14:formula1>
          <xm:sqref>B4:B9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6277-6DEA-3640-B5FF-021B6DFADDDA}">
  <dimension ref="A1:O35"/>
  <sheetViews>
    <sheetView tabSelected="1" topLeftCell="A6" workbookViewId="0">
      <selection activeCell="F34" sqref="F34"/>
    </sheetView>
  </sheetViews>
  <sheetFormatPr baseColWidth="10" defaultColWidth="14.5" defaultRowHeight="15.75" customHeight="1"/>
  <cols>
    <col min="1" max="1" width="14.5" style="19"/>
    <col min="2" max="2" width="61.6640625" style="19" customWidth="1"/>
    <col min="3" max="3" width="6.6640625" style="19" bestFit="1" customWidth="1"/>
    <col min="4" max="4" width="6.1640625" style="19" bestFit="1" customWidth="1"/>
    <col min="5" max="5" width="4.6640625" style="19" bestFit="1" customWidth="1"/>
    <col min="6" max="6" width="50.5" style="19" bestFit="1" customWidth="1"/>
    <col min="7" max="7" width="5.1640625" style="19" bestFit="1" customWidth="1"/>
    <col min="8" max="8" width="5.83203125" style="19" bestFit="1" customWidth="1"/>
    <col min="9" max="9" width="4.83203125" style="19" bestFit="1" customWidth="1"/>
    <col min="10" max="10" width="31" style="19" bestFit="1" customWidth="1"/>
    <col min="11" max="11" width="5.1640625" style="19" bestFit="1" customWidth="1"/>
    <col min="12" max="12" width="5.83203125" style="19" bestFit="1" customWidth="1"/>
    <col min="13" max="13" width="15.1640625" style="19" bestFit="1" customWidth="1"/>
    <col min="14" max="14" width="8.33203125" style="19" bestFit="1" customWidth="1"/>
    <col min="15" max="15" width="5.83203125" style="19" bestFit="1" customWidth="1"/>
    <col min="16" max="16384" width="14.5" style="19"/>
  </cols>
  <sheetData>
    <row r="1" spans="1:15" ht="15.75" customHeight="1">
      <c r="A1" s="20" t="s">
        <v>85</v>
      </c>
      <c r="B1" s="22" t="s">
        <v>84</v>
      </c>
      <c r="C1" s="24" t="s">
        <v>2</v>
      </c>
      <c r="D1" s="3" t="s">
        <v>72</v>
      </c>
      <c r="E1" s="3" t="s">
        <v>73</v>
      </c>
      <c r="F1" s="4" t="s">
        <v>74</v>
      </c>
      <c r="G1" s="5" t="s">
        <v>75</v>
      </c>
      <c r="H1" s="5" t="s">
        <v>76</v>
      </c>
      <c r="I1" s="5" t="s">
        <v>14</v>
      </c>
      <c r="J1" s="6" t="s">
        <v>77</v>
      </c>
      <c r="K1" s="7" t="s">
        <v>78</v>
      </c>
      <c r="L1" s="7" t="s">
        <v>79</v>
      </c>
      <c r="M1" s="8" t="s">
        <v>30</v>
      </c>
      <c r="N1" s="9" t="s">
        <v>80</v>
      </c>
      <c r="O1" s="9" t="s">
        <v>81</v>
      </c>
    </row>
    <row r="2" spans="1:15" ht="15.75" customHeight="1">
      <c r="A2" s="19" t="s">
        <v>84</v>
      </c>
      <c r="B2" s="27" t="s">
        <v>32</v>
      </c>
      <c r="C2" s="28" t="s">
        <v>87</v>
      </c>
      <c r="D2" s="10">
        <v>2400</v>
      </c>
      <c r="E2" s="10">
        <v>38</v>
      </c>
      <c r="F2" s="11" t="s">
        <v>33</v>
      </c>
      <c r="G2" s="11">
        <v>1000</v>
      </c>
      <c r="H2" s="11">
        <v>16</v>
      </c>
      <c r="I2" s="12">
        <v>0</v>
      </c>
      <c r="J2" s="13" t="s">
        <v>34</v>
      </c>
      <c r="K2" s="14">
        <f>'DYOC Template'!D10*5%</f>
        <v>0</v>
      </c>
      <c r="L2" s="14">
        <f>'DYOC Template'!E10*5%</f>
        <v>0</v>
      </c>
      <c r="M2" s="15" t="s">
        <v>25</v>
      </c>
      <c r="N2" s="16">
        <f>('DYOC Template'!D10+'DYOC Template'!D17+'DYOC Template'!D26)*10%</f>
        <v>0</v>
      </c>
      <c r="O2" s="16">
        <f>('DYOC Template'!E10+'DYOC Template'!E17+'DYOC Template'!E26)*10%</f>
        <v>0</v>
      </c>
    </row>
    <row r="3" spans="1:15" ht="15.75" customHeight="1">
      <c r="A3" s="19" t="s">
        <v>2</v>
      </c>
      <c r="B3" s="17" t="s">
        <v>93</v>
      </c>
      <c r="C3" s="25">
        <v>7</v>
      </c>
      <c r="D3" s="10">
        <v>7560</v>
      </c>
      <c r="E3" s="10">
        <v>121</v>
      </c>
      <c r="F3" s="11" t="s">
        <v>35</v>
      </c>
      <c r="G3" s="11">
        <v>750</v>
      </c>
      <c r="H3" s="11">
        <v>12</v>
      </c>
      <c r="I3" s="12">
        <v>1</v>
      </c>
      <c r="J3" s="13" t="s">
        <v>36</v>
      </c>
      <c r="K3" s="14">
        <f>'DYOC Template'!D10*10%</f>
        <v>0</v>
      </c>
      <c r="L3" s="14">
        <f>'DYOC Template'!E10*10%</f>
        <v>0</v>
      </c>
      <c r="M3" s="15" t="s">
        <v>37</v>
      </c>
      <c r="N3" s="16">
        <f>('DYOC Template'!D10+'DYOC Template'!D17+'DYOC Template'!D26)*0%</f>
        <v>0</v>
      </c>
      <c r="O3" s="16">
        <f>('DYOC Template'!E10+'DYOC Template'!E17+'DYOC Template'!E26)*0%</f>
        <v>0</v>
      </c>
    </row>
    <row r="4" spans="1:15" ht="15.75" customHeight="1">
      <c r="A4" s="19" t="s">
        <v>72</v>
      </c>
      <c r="B4" s="23" t="s">
        <v>38</v>
      </c>
      <c r="C4" s="26">
        <v>20</v>
      </c>
      <c r="D4" s="10">
        <v>21600</v>
      </c>
      <c r="E4" s="10">
        <v>346</v>
      </c>
      <c r="F4" s="11" t="s">
        <v>39</v>
      </c>
      <c r="G4" s="11">
        <v>2000</v>
      </c>
      <c r="H4" s="11">
        <v>32</v>
      </c>
      <c r="I4" s="12">
        <v>2</v>
      </c>
      <c r="J4" s="13" t="s">
        <v>40</v>
      </c>
      <c r="K4" s="14">
        <f>'DYOC Template'!D10*10%</f>
        <v>0</v>
      </c>
      <c r="L4" s="14">
        <f>'DYOC Template'!E10*10%</f>
        <v>0</v>
      </c>
      <c r="M4" s="14"/>
      <c r="N4" s="14"/>
      <c r="O4" s="14"/>
    </row>
    <row r="5" spans="1:15" ht="15.75" customHeight="1">
      <c r="A5" s="19" t="s">
        <v>73</v>
      </c>
      <c r="B5" s="21" t="s">
        <v>41</v>
      </c>
      <c r="C5" s="25">
        <v>1</v>
      </c>
      <c r="D5" s="10">
        <v>1200</v>
      </c>
      <c r="E5" s="10">
        <v>19</v>
      </c>
      <c r="F5" s="11" t="s">
        <v>42</v>
      </c>
      <c r="G5" s="11">
        <v>1500</v>
      </c>
      <c r="H5" s="11">
        <v>24</v>
      </c>
      <c r="I5" s="12">
        <v>3</v>
      </c>
      <c r="J5" s="13" t="s">
        <v>43</v>
      </c>
      <c r="K5" s="14">
        <f>'DYOC Template'!D10*15%</f>
        <v>0</v>
      </c>
      <c r="L5" s="14">
        <f>'DYOC Template'!E10*15%</f>
        <v>0</v>
      </c>
      <c r="M5" s="14"/>
      <c r="N5" s="14"/>
      <c r="O5" s="14"/>
    </row>
    <row r="6" spans="1:15" ht="15.75" customHeight="1">
      <c r="A6" s="19" t="s">
        <v>86</v>
      </c>
      <c r="B6" s="23" t="s">
        <v>44</v>
      </c>
      <c r="C6" s="26">
        <v>10</v>
      </c>
      <c r="D6" s="10">
        <v>10800</v>
      </c>
      <c r="E6" s="10">
        <v>173</v>
      </c>
      <c r="F6" s="11" t="s">
        <v>45</v>
      </c>
      <c r="G6" s="12">
        <f>'DYOC Template'!D10*10%</f>
        <v>0</v>
      </c>
      <c r="H6" s="12">
        <f>'DYOC Template'!E10*10%</f>
        <v>0</v>
      </c>
      <c r="I6" s="12">
        <v>4</v>
      </c>
      <c r="J6" s="13" t="s">
        <v>46</v>
      </c>
      <c r="K6" s="14">
        <f>'DYOC Template'!D10*15%</f>
        <v>0</v>
      </c>
      <c r="L6" s="14">
        <f>'DYOC Template'!E10*15%</f>
        <v>0</v>
      </c>
      <c r="M6" s="14"/>
      <c r="N6" s="14"/>
      <c r="O6" s="14"/>
    </row>
    <row r="7" spans="1:15" ht="15.75" customHeight="1">
      <c r="A7" s="19" t="s">
        <v>75</v>
      </c>
      <c r="B7" s="21" t="s">
        <v>47</v>
      </c>
      <c r="C7" s="25">
        <v>1</v>
      </c>
      <c r="D7" s="10">
        <v>1500</v>
      </c>
      <c r="E7" s="10">
        <v>24</v>
      </c>
      <c r="F7" s="11" t="s">
        <v>6</v>
      </c>
      <c r="G7" s="11">
        <v>0</v>
      </c>
      <c r="H7" s="11">
        <v>0</v>
      </c>
      <c r="I7" s="12">
        <v>5</v>
      </c>
      <c r="J7" s="42" t="s">
        <v>92</v>
      </c>
      <c r="K7" s="14">
        <f>'DYOC Template'!D10*15%</f>
        <v>0</v>
      </c>
      <c r="L7" s="14">
        <f>'DYOC Template'!E10*15%</f>
        <v>0</v>
      </c>
      <c r="M7" s="14"/>
      <c r="N7" s="14"/>
      <c r="O7" s="14"/>
    </row>
    <row r="8" spans="1:15" ht="15.75" customHeight="1">
      <c r="A8" s="19" t="s">
        <v>76</v>
      </c>
      <c r="B8" s="23" t="s">
        <v>48</v>
      </c>
      <c r="C8" s="26">
        <v>4</v>
      </c>
      <c r="D8" s="10">
        <v>4800</v>
      </c>
      <c r="E8" s="10">
        <v>77</v>
      </c>
      <c r="F8" s="11"/>
      <c r="G8" s="11"/>
      <c r="H8" s="11"/>
      <c r="I8" s="12">
        <v>6</v>
      </c>
      <c r="J8" s="18" t="s">
        <v>6</v>
      </c>
      <c r="K8" s="18">
        <v>0</v>
      </c>
      <c r="L8" s="18">
        <v>0</v>
      </c>
      <c r="M8" s="14"/>
      <c r="N8" s="14"/>
      <c r="O8" s="14"/>
    </row>
    <row r="9" spans="1:15" ht="15.75" customHeight="1">
      <c r="A9" s="19" t="s">
        <v>14</v>
      </c>
      <c r="B9" s="21" t="s">
        <v>49</v>
      </c>
      <c r="C9" s="21">
        <v>4</v>
      </c>
      <c r="D9" s="10">
        <v>4800</v>
      </c>
      <c r="E9" s="10">
        <v>77</v>
      </c>
      <c r="F9" s="11"/>
      <c r="G9" s="11"/>
      <c r="H9" s="11"/>
      <c r="I9" s="12">
        <v>7</v>
      </c>
      <c r="J9" s="18"/>
      <c r="K9" s="18"/>
      <c r="L9" s="18"/>
      <c r="M9" s="18"/>
      <c r="N9" s="18"/>
      <c r="O9" s="18"/>
    </row>
    <row r="10" spans="1:15" ht="15.75" customHeight="1">
      <c r="A10" s="19" t="s">
        <v>77</v>
      </c>
      <c r="B10" s="23" t="s">
        <v>50</v>
      </c>
      <c r="C10" s="23">
        <v>1</v>
      </c>
      <c r="D10" s="17">
        <v>1200</v>
      </c>
      <c r="E10" s="17">
        <v>19</v>
      </c>
      <c r="F10" s="11"/>
      <c r="G10" s="11"/>
      <c r="H10" s="11"/>
      <c r="I10" s="12">
        <v>8</v>
      </c>
      <c r="J10" s="18"/>
      <c r="K10" s="18"/>
      <c r="L10" s="18"/>
      <c r="M10" s="18"/>
      <c r="N10" s="18"/>
      <c r="O10" s="18"/>
    </row>
    <row r="11" spans="1:15" ht="15.75" customHeight="1">
      <c r="A11" s="19" t="s">
        <v>78</v>
      </c>
      <c r="B11" s="21" t="s">
        <v>51</v>
      </c>
      <c r="C11" s="21">
        <v>20</v>
      </c>
      <c r="D11" s="17">
        <v>27000</v>
      </c>
      <c r="E11" s="17">
        <v>432</v>
      </c>
      <c r="F11" s="11"/>
      <c r="G11" s="11"/>
      <c r="H11" s="11"/>
      <c r="I11" s="12">
        <v>9</v>
      </c>
      <c r="J11" s="18"/>
      <c r="K11" s="18"/>
      <c r="L11" s="18"/>
      <c r="M11" s="18"/>
      <c r="N11" s="18"/>
      <c r="O11" s="18"/>
    </row>
    <row r="12" spans="1:15" ht="15.75" customHeight="1">
      <c r="A12" s="19" t="s">
        <v>79</v>
      </c>
      <c r="B12" s="23" t="s">
        <v>52</v>
      </c>
      <c r="C12" s="23">
        <v>24</v>
      </c>
      <c r="D12" s="17">
        <v>25920</v>
      </c>
      <c r="E12" s="17">
        <v>415</v>
      </c>
      <c r="F12" s="11"/>
      <c r="G12" s="11"/>
      <c r="H12" s="11"/>
      <c r="I12" s="12">
        <v>10</v>
      </c>
      <c r="J12" s="18"/>
      <c r="K12" s="18"/>
      <c r="L12" s="18"/>
      <c r="M12" s="18"/>
      <c r="N12" s="18"/>
      <c r="O12" s="18"/>
    </row>
    <row r="13" spans="1:15" ht="15.75" customHeight="1">
      <c r="A13" s="19" t="s">
        <v>30</v>
      </c>
      <c r="B13" s="17" t="s">
        <v>94</v>
      </c>
      <c r="C13" s="21">
        <v>3</v>
      </c>
      <c r="D13" s="17">
        <v>3600</v>
      </c>
      <c r="E13" s="17">
        <v>58</v>
      </c>
      <c r="F13" s="11"/>
      <c r="G13" s="11"/>
      <c r="H13" s="11"/>
      <c r="I13" s="12"/>
      <c r="J13" s="18"/>
      <c r="K13" s="18"/>
      <c r="L13" s="18"/>
      <c r="M13" s="18"/>
      <c r="N13" s="18"/>
      <c r="O13" s="18"/>
    </row>
    <row r="14" spans="1:15" ht="15.75" customHeight="1">
      <c r="A14" s="19" t="s">
        <v>80</v>
      </c>
      <c r="B14" s="23" t="s">
        <v>53</v>
      </c>
      <c r="C14" s="23">
        <v>2</v>
      </c>
      <c r="D14" s="17">
        <v>2400</v>
      </c>
      <c r="E14" s="17">
        <v>38</v>
      </c>
      <c r="F14" s="11"/>
      <c r="G14" s="11"/>
      <c r="H14" s="11"/>
      <c r="I14" s="12"/>
      <c r="J14" s="18"/>
      <c r="K14" s="18"/>
      <c r="L14" s="18"/>
      <c r="M14" s="18"/>
      <c r="N14" s="18"/>
      <c r="O14" s="18"/>
    </row>
    <row r="15" spans="1:15" ht="15.75" customHeight="1">
      <c r="A15" s="19" t="s">
        <v>81</v>
      </c>
      <c r="B15" s="21" t="s">
        <v>54</v>
      </c>
      <c r="C15" s="21">
        <v>4</v>
      </c>
      <c r="D15" s="17">
        <v>4800</v>
      </c>
      <c r="E15" s="17">
        <v>77</v>
      </c>
      <c r="F15" s="11"/>
      <c r="G15" s="11"/>
      <c r="H15" s="11"/>
      <c r="I15" s="12"/>
      <c r="J15" s="18"/>
      <c r="K15" s="18"/>
      <c r="L15" s="18"/>
      <c r="M15" s="18"/>
      <c r="N15" s="18"/>
      <c r="O15" s="18"/>
    </row>
    <row r="16" spans="1:15" ht="15.75" customHeight="1">
      <c r="A16" s="19" t="s">
        <v>31</v>
      </c>
      <c r="B16" s="23" t="s">
        <v>55</v>
      </c>
      <c r="C16" s="23">
        <v>30</v>
      </c>
      <c r="D16" s="17">
        <v>40500</v>
      </c>
      <c r="E16" s="17">
        <v>648</v>
      </c>
      <c r="F16" s="11"/>
      <c r="G16" s="11"/>
      <c r="H16" s="11"/>
      <c r="I16" s="12"/>
      <c r="J16" s="18"/>
      <c r="K16" s="18"/>
      <c r="L16" s="18"/>
      <c r="M16" s="18"/>
      <c r="N16" s="18"/>
      <c r="O16" s="18"/>
    </row>
    <row r="17" spans="1:15" ht="15.75" customHeight="1">
      <c r="A17" s="19" t="s">
        <v>82</v>
      </c>
      <c r="B17" s="21" t="s">
        <v>56</v>
      </c>
      <c r="C17" s="21">
        <v>1</v>
      </c>
      <c r="D17" s="17">
        <v>1200</v>
      </c>
      <c r="E17" s="17">
        <v>19</v>
      </c>
      <c r="F17" s="11"/>
      <c r="G17" s="11"/>
      <c r="H17" s="11"/>
      <c r="I17" s="12"/>
      <c r="J17" s="18"/>
      <c r="K17" s="18"/>
      <c r="L17" s="18"/>
      <c r="M17" s="18"/>
      <c r="N17" s="18"/>
      <c r="O17" s="18"/>
    </row>
    <row r="18" spans="1:15" ht="15.75" customHeight="1">
      <c r="A18" s="19" t="s">
        <v>83</v>
      </c>
      <c r="B18" s="23" t="s">
        <v>57</v>
      </c>
      <c r="C18" s="23">
        <v>3</v>
      </c>
      <c r="D18" s="17">
        <v>3600</v>
      </c>
      <c r="E18" s="17">
        <v>58</v>
      </c>
      <c r="F18" s="11"/>
      <c r="G18" s="11"/>
      <c r="H18" s="11"/>
      <c r="I18" s="12"/>
      <c r="J18" s="18"/>
      <c r="K18" s="18"/>
      <c r="L18" s="18"/>
      <c r="M18" s="18"/>
      <c r="N18" s="18"/>
      <c r="O18" s="18"/>
    </row>
    <row r="19" spans="1:15" ht="15.75" customHeight="1">
      <c r="B19" s="21" t="s">
        <v>58</v>
      </c>
      <c r="C19" s="21">
        <v>6</v>
      </c>
      <c r="D19" s="17">
        <v>9000</v>
      </c>
      <c r="E19" s="17">
        <v>144</v>
      </c>
      <c r="F19" s="11"/>
      <c r="G19" s="11"/>
      <c r="H19" s="11"/>
      <c r="I19" s="12"/>
      <c r="J19" s="18"/>
      <c r="K19" s="18"/>
      <c r="L19" s="18"/>
      <c r="M19" s="18"/>
      <c r="N19" s="18"/>
      <c r="O19" s="18"/>
    </row>
    <row r="20" spans="1:15" ht="15.75" customHeight="1">
      <c r="B20" s="23" t="s">
        <v>59</v>
      </c>
      <c r="C20" s="23">
        <v>3</v>
      </c>
      <c r="D20" s="17">
        <v>4500</v>
      </c>
      <c r="E20" s="17">
        <v>72</v>
      </c>
      <c r="F20" s="11"/>
      <c r="G20" s="11"/>
      <c r="H20" s="11"/>
      <c r="I20" s="12"/>
      <c r="J20" s="18"/>
      <c r="K20" s="18"/>
      <c r="L20" s="18"/>
      <c r="M20" s="18"/>
      <c r="N20" s="18"/>
      <c r="O20" s="18"/>
    </row>
    <row r="21" spans="1:15" ht="15.75" customHeight="1">
      <c r="B21" s="21" t="s">
        <v>60</v>
      </c>
      <c r="C21" s="21">
        <v>2</v>
      </c>
      <c r="D21" s="17">
        <v>2400</v>
      </c>
      <c r="E21" s="17">
        <v>38</v>
      </c>
      <c r="F21" s="11"/>
      <c r="G21" s="11"/>
      <c r="H21" s="11"/>
      <c r="I21" s="12"/>
      <c r="J21" s="18"/>
      <c r="K21" s="18"/>
      <c r="L21" s="18"/>
      <c r="M21" s="18"/>
      <c r="N21" s="18"/>
      <c r="O21" s="18"/>
    </row>
    <row r="22" spans="1:15" ht="15.75" customHeight="1">
      <c r="B22" s="23" t="s">
        <v>61</v>
      </c>
      <c r="C22" s="23">
        <v>2</v>
      </c>
      <c r="D22" s="17">
        <v>2400</v>
      </c>
      <c r="E22" s="17">
        <v>38</v>
      </c>
      <c r="F22" s="11"/>
      <c r="G22" s="11"/>
      <c r="H22" s="11"/>
      <c r="I22" s="12"/>
      <c r="J22" s="18"/>
      <c r="K22" s="18"/>
      <c r="L22" s="18"/>
      <c r="M22" s="18"/>
      <c r="N22" s="18"/>
      <c r="O22" s="18"/>
    </row>
    <row r="23" spans="1:15" ht="15.75" customHeight="1">
      <c r="B23" s="21" t="s">
        <v>62</v>
      </c>
      <c r="C23" s="21">
        <v>2</v>
      </c>
      <c r="D23" s="17">
        <v>2400</v>
      </c>
      <c r="E23" s="17">
        <v>38</v>
      </c>
      <c r="F23" s="11"/>
      <c r="G23" s="11"/>
      <c r="H23" s="11"/>
      <c r="I23" s="12"/>
      <c r="J23" s="18"/>
      <c r="K23" s="18"/>
      <c r="L23" s="18"/>
      <c r="M23" s="18"/>
      <c r="N23" s="18"/>
      <c r="O23" s="18"/>
    </row>
    <row r="24" spans="1:15" ht="15.75" customHeight="1">
      <c r="B24" s="23" t="s">
        <v>63</v>
      </c>
      <c r="C24" s="23">
        <v>15</v>
      </c>
      <c r="D24" s="17">
        <v>16200</v>
      </c>
      <c r="E24" s="17">
        <v>259</v>
      </c>
      <c r="F24" s="11"/>
      <c r="G24" s="11"/>
      <c r="H24" s="11"/>
      <c r="I24" s="12"/>
      <c r="J24" s="18"/>
      <c r="K24" s="18"/>
      <c r="L24" s="18"/>
      <c r="M24" s="18"/>
      <c r="N24" s="18"/>
      <c r="O24" s="18"/>
    </row>
    <row r="25" spans="1:15" ht="15.75" customHeight="1">
      <c r="B25" s="21" t="s">
        <v>63</v>
      </c>
      <c r="C25" s="21">
        <v>30</v>
      </c>
      <c r="D25" s="17">
        <v>32400</v>
      </c>
      <c r="E25" s="17">
        <v>518</v>
      </c>
      <c r="F25" s="11"/>
      <c r="G25" s="11"/>
      <c r="H25" s="11"/>
      <c r="I25" s="12"/>
      <c r="J25" s="18"/>
      <c r="K25" s="18"/>
      <c r="L25" s="18"/>
      <c r="M25" s="18"/>
      <c r="N25" s="18"/>
      <c r="O25" s="18"/>
    </row>
    <row r="26" spans="1:15" ht="15.75" customHeight="1">
      <c r="B26" s="23" t="s">
        <v>64</v>
      </c>
      <c r="C26" s="23">
        <v>2</v>
      </c>
      <c r="D26" s="17">
        <v>2400</v>
      </c>
      <c r="E26" s="17">
        <v>38</v>
      </c>
      <c r="F26" s="11"/>
      <c r="G26" s="11"/>
      <c r="H26" s="11"/>
      <c r="I26" s="12"/>
      <c r="J26" s="18"/>
      <c r="K26" s="18"/>
      <c r="L26" s="18"/>
      <c r="M26" s="18"/>
      <c r="N26" s="18"/>
      <c r="O26" s="18"/>
    </row>
    <row r="27" spans="1:15" ht="15.75" customHeight="1">
      <c r="B27" s="21" t="s">
        <v>65</v>
      </c>
      <c r="C27" s="21">
        <v>2</v>
      </c>
      <c r="D27" s="17">
        <v>2400</v>
      </c>
      <c r="E27" s="17">
        <v>38</v>
      </c>
      <c r="F27" s="11"/>
      <c r="G27" s="11"/>
      <c r="H27" s="11"/>
      <c r="I27" s="12"/>
      <c r="J27" s="18"/>
      <c r="K27" s="18"/>
      <c r="L27" s="18"/>
      <c r="M27" s="18"/>
      <c r="N27" s="18"/>
      <c r="O27" s="18"/>
    </row>
    <row r="28" spans="1:15" ht="15.75" customHeight="1">
      <c r="B28" s="23" t="s">
        <v>66</v>
      </c>
      <c r="C28" s="23">
        <v>2</v>
      </c>
      <c r="D28" s="17">
        <v>2400</v>
      </c>
      <c r="E28" s="17">
        <v>38</v>
      </c>
      <c r="F28" s="11"/>
      <c r="G28" s="11"/>
      <c r="H28" s="11"/>
      <c r="I28" s="12"/>
      <c r="J28" s="18"/>
      <c r="K28" s="18"/>
      <c r="L28" s="18"/>
      <c r="M28" s="18"/>
      <c r="N28" s="18"/>
      <c r="O28" s="18"/>
    </row>
    <row r="29" spans="1:15" ht="15.75" customHeight="1">
      <c r="B29" s="21" t="s">
        <v>67</v>
      </c>
      <c r="C29" s="21">
        <v>2</v>
      </c>
      <c r="D29" s="17">
        <v>2400</v>
      </c>
      <c r="E29" s="17">
        <v>38</v>
      </c>
      <c r="F29" s="11"/>
      <c r="G29" s="11"/>
      <c r="H29" s="11"/>
      <c r="I29" s="12"/>
      <c r="J29" s="18"/>
      <c r="K29" s="18"/>
      <c r="L29" s="18"/>
      <c r="M29" s="18"/>
      <c r="N29" s="18"/>
      <c r="O29" s="18"/>
    </row>
    <row r="30" spans="1:15" ht="15.75" customHeight="1">
      <c r="B30" s="23" t="s">
        <v>68</v>
      </c>
      <c r="C30" s="23">
        <v>20</v>
      </c>
      <c r="D30" s="17">
        <v>21600</v>
      </c>
      <c r="E30" s="17">
        <v>346</v>
      </c>
      <c r="F30" s="11"/>
      <c r="G30" s="11"/>
      <c r="H30" s="11"/>
      <c r="I30" s="12"/>
      <c r="J30" s="18"/>
      <c r="K30" s="18"/>
      <c r="L30" s="18"/>
      <c r="M30" s="18"/>
      <c r="N30" s="18"/>
      <c r="O30" s="18"/>
    </row>
    <row r="31" spans="1:15" ht="15.75" customHeight="1">
      <c r="B31" s="21" t="s">
        <v>69</v>
      </c>
      <c r="C31" s="21">
        <v>20</v>
      </c>
      <c r="D31" s="17">
        <v>21600</v>
      </c>
      <c r="E31" s="17">
        <v>346</v>
      </c>
      <c r="F31" s="11"/>
      <c r="G31" s="11"/>
      <c r="H31" s="11"/>
      <c r="I31" s="12"/>
      <c r="J31" s="18"/>
      <c r="K31" s="18"/>
      <c r="L31" s="18"/>
      <c r="M31" s="18"/>
      <c r="N31" s="18"/>
      <c r="O31" s="18"/>
    </row>
    <row r="32" spans="1:15" ht="15.75" customHeight="1">
      <c r="B32" s="23" t="s">
        <v>70</v>
      </c>
      <c r="C32" s="23">
        <v>4</v>
      </c>
      <c r="D32" s="17">
        <v>4800</v>
      </c>
      <c r="E32" s="17">
        <v>77</v>
      </c>
      <c r="F32" s="11"/>
      <c r="G32" s="11"/>
      <c r="H32" s="11"/>
      <c r="I32" s="12"/>
      <c r="J32" s="18"/>
      <c r="K32" s="18"/>
      <c r="L32" s="18"/>
      <c r="M32" s="18"/>
      <c r="N32" s="18"/>
      <c r="O32" s="18"/>
    </row>
    <row r="33" spans="2:15" ht="15.75" customHeight="1">
      <c r="B33" s="21" t="s">
        <v>71</v>
      </c>
      <c r="C33" s="21">
        <v>7</v>
      </c>
      <c r="D33" s="17">
        <v>7560</v>
      </c>
      <c r="E33" s="17">
        <v>121</v>
      </c>
      <c r="F33" s="11"/>
      <c r="G33" s="11"/>
      <c r="H33" s="11"/>
      <c r="I33" s="12"/>
      <c r="J33" s="18"/>
      <c r="K33" s="18"/>
      <c r="L33" s="18"/>
      <c r="M33" s="18"/>
      <c r="N33" s="18"/>
      <c r="O33" s="18"/>
    </row>
    <row r="34" spans="2:15" ht="15.75" customHeight="1">
      <c r="B34" s="27" t="s">
        <v>6</v>
      </c>
      <c r="C34" s="27">
        <v>0</v>
      </c>
      <c r="D34" s="17">
        <v>0</v>
      </c>
      <c r="E34" s="17">
        <v>0</v>
      </c>
      <c r="F34" s="11"/>
      <c r="G34" s="11"/>
      <c r="H34" s="11"/>
      <c r="I34" s="12"/>
      <c r="M34" s="18"/>
      <c r="N34" s="18"/>
      <c r="O34" s="18"/>
    </row>
    <row r="35" spans="2:15" ht="15.75" customHeight="1">
      <c r="B35" s="21"/>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DYOC Template</vt:lpstr>
      <vt:lpstr>Lists</vt:lpstr>
      <vt:lpstr>'DYOC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2021-02-06T05:57:44Z</cp:lastPrinted>
  <dcterms:created xsi:type="dcterms:W3CDTF">2021-02-04T11:22:53Z</dcterms:created>
  <dcterms:modified xsi:type="dcterms:W3CDTF">2021-04-22T05:44:01Z</dcterms:modified>
</cp:coreProperties>
</file>